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spolu" sheetId="1" r:id="rId1"/>
    <sheet name="du" sheetId="2" r:id="rId2"/>
    <sheet name="pisomka" sheetId="3" r:id="rId3"/>
  </sheets>
  <definedNames/>
  <calcPr fullCalcOnLoad="1"/>
</workbook>
</file>

<file path=xl/sharedStrings.xml><?xml version="1.0" encoding="utf-8"?>
<sst xmlns="http://schemas.openxmlformats.org/spreadsheetml/2006/main" count="98" uniqueCount="37">
  <si>
    <t>du</t>
  </si>
  <si>
    <t>pisomka</t>
  </si>
  <si>
    <t>premie</t>
  </si>
  <si>
    <t>preklepy</t>
  </si>
  <si>
    <t>spolu</t>
  </si>
  <si>
    <t>znamka</t>
  </si>
  <si>
    <t>Martina Balcárková</t>
  </si>
  <si>
    <t>Jakub Čevajka</t>
  </si>
  <si>
    <t>Jana Ďurneková</t>
  </si>
  <si>
    <t>Tomáš Havrila</t>
  </si>
  <si>
    <t>Tünde Kiss</t>
  </si>
  <si>
    <t>Milan Kováč</t>
  </si>
  <si>
    <t>Daniela Kováčová</t>
  </si>
  <si>
    <t>Lenka Kubová</t>
  </si>
  <si>
    <t>Jana Kusá</t>
  </si>
  <si>
    <t>Vladimíra Kutajová</t>
  </si>
  <si>
    <t>Barbora Mrocková</t>
  </si>
  <si>
    <t>Lenka Mrvová</t>
  </si>
  <si>
    <t>Anna Okálová</t>
  </si>
  <si>
    <t>Mariana Olbertová</t>
  </si>
  <si>
    <t>Lucia Rigóová</t>
  </si>
  <si>
    <t>Miriama Špániková</t>
  </si>
  <si>
    <t>Mária Štibraná</t>
  </si>
  <si>
    <t>Matej Uher</t>
  </si>
  <si>
    <t>Lukáš Vícen</t>
  </si>
  <si>
    <t>Mária Vrábľová</t>
  </si>
  <si>
    <t>Jarier Wannous</t>
  </si>
  <si>
    <t>priemer</t>
  </si>
  <si>
    <t>skupina</t>
  </si>
  <si>
    <t>B</t>
  </si>
  <si>
    <t>C</t>
  </si>
  <si>
    <t>A</t>
  </si>
  <si>
    <t>D</t>
  </si>
  <si>
    <t>priemer A</t>
  </si>
  <si>
    <t>priemer B</t>
  </si>
  <si>
    <t>priemer C</t>
  </si>
  <si>
    <t>priemer D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</si>
</sst>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1"/>
      <color indexed="8"/>
      <name val="Calibri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H2" sqref="H2"/>
    </sheetView>
  </sheetViews>
  <sheetFormatPr defaultColWidth="9.140625" defaultRowHeight="15"/>
  <cols>
    <col min="1" max="1" width="24.8515625" style="0" customWidth="1"/>
  </cols>
  <sheetData>
    <row r="1" spans="2:7" ht="15.7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</row>
    <row r="2" spans="1:7" ht="15.75">
      <c r="A2" t="s">
        <v>6</v>
      </c>
      <c r="B2">
        <f>'du'!V2</f>
        <v>30</v>
      </c>
      <c r="C2">
        <f>pisomka!G2*7/4</f>
        <v>35</v>
      </c>
      <c r="F2">
        <f aca="true" t="shared" si="0" ref="F2:F22">SUM(B2:E2)</f>
        <v>65</v>
      </c>
      <c r="G2">
        <f aca="true" t="shared" si="1" ref="G2:G22">IF($F2&gt;=90,"A",IF($F2&gt;=80,"B",IF($F2&gt;=70,"C",IF($F2&gt;=60,"D",IF($F2&gt;=50,"E","FX")))))</f>
        <v>0</v>
      </c>
    </row>
    <row r="3" spans="1:7" ht="15.75">
      <c r="A3" t="s">
        <v>7</v>
      </c>
      <c r="B3">
        <f>'du'!V3</f>
        <v>30</v>
      </c>
      <c r="C3">
        <f>pisomka!G3*7/4</f>
        <v>47.25</v>
      </c>
      <c r="F3">
        <f t="shared" si="0"/>
        <v>77.25</v>
      </c>
      <c r="G3">
        <f t="shared" si="1"/>
        <v>0</v>
      </c>
    </row>
    <row r="4" spans="1:7" ht="15.75">
      <c r="A4" t="s">
        <v>8</v>
      </c>
      <c r="B4">
        <f>'du'!V4</f>
        <v>30</v>
      </c>
      <c r="C4">
        <f>pisomka!G4*7/4</f>
        <v>64.75</v>
      </c>
      <c r="F4">
        <f t="shared" si="0"/>
        <v>94.75</v>
      </c>
      <c r="G4">
        <f t="shared" si="1"/>
        <v>0</v>
      </c>
    </row>
    <row r="5" spans="1:7" ht="15.75">
      <c r="A5" t="s">
        <v>9</v>
      </c>
      <c r="B5">
        <f>'du'!V5</f>
        <v>29</v>
      </c>
      <c r="C5">
        <f>pisomka!G5*7/4</f>
        <v>50.75</v>
      </c>
      <c r="F5">
        <f t="shared" si="0"/>
        <v>79.75</v>
      </c>
      <c r="G5">
        <f t="shared" si="1"/>
        <v>0</v>
      </c>
    </row>
    <row r="6" spans="1:7" ht="15.75">
      <c r="A6" t="s">
        <v>10</v>
      </c>
      <c r="B6">
        <f>'du'!V6</f>
        <v>30</v>
      </c>
      <c r="C6">
        <f>pisomka!G6*7/4</f>
        <v>61.25</v>
      </c>
      <c r="F6">
        <f t="shared" si="0"/>
        <v>91.25</v>
      </c>
      <c r="G6">
        <f t="shared" si="1"/>
        <v>0</v>
      </c>
    </row>
    <row r="7" spans="1:7" ht="15.75">
      <c r="A7" t="s">
        <v>11</v>
      </c>
      <c r="B7">
        <f>'du'!V7</f>
        <v>29</v>
      </c>
      <c r="C7">
        <f>pisomka!G7*7/4</f>
        <v>61.25</v>
      </c>
      <c r="F7">
        <f t="shared" si="0"/>
        <v>90.25</v>
      </c>
      <c r="G7">
        <f t="shared" si="1"/>
        <v>0</v>
      </c>
    </row>
    <row r="8" spans="1:7" ht="15.75">
      <c r="A8" t="s">
        <v>12</v>
      </c>
      <c r="B8">
        <f>'du'!V8</f>
        <v>30</v>
      </c>
      <c r="C8">
        <f>pisomka!G8*7/4</f>
        <v>61.25</v>
      </c>
      <c r="F8">
        <f t="shared" si="0"/>
        <v>91.25</v>
      </c>
      <c r="G8">
        <f t="shared" si="1"/>
        <v>0</v>
      </c>
    </row>
    <row r="9" spans="1:7" ht="15.75">
      <c r="A9" t="s">
        <v>13</v>
      </c>
      <c r="B9">
        <f>'du'!V9</f>
        <v>30</v>
      </c>
      <c r="C9">
        <f>pisomka!G9*7/4</f>
        <v>47.25</v>
      </c>
      <c r="F9">
        <f t="shared" si="0"/>
        <v>77.25</v>
      </c>
      <c r="G9">
        <f t="shared" si="1"/>
        <v>0</v>
      </c>
    </row>
    <row r="10" spans="1:7" ht="15.75">
      <c r="A10" t="s">
        <v>14</v>
      </c>
      <c r="B10">
        <f>'du'!V10</f>
        <v>30</v>
      </c>
      <c r="C10">
        <f>pisomka!G10*7/4</f>
        <v>28</v>
      </c>
      <c r="F10">
        <f t="shared" si="0"/>
        <v>58</v>
      </c>
      <c r="G10">
        <f t="shared" si="1"/>
        <v>0</v>
      </c>
    </row>
    <row r="11" spans="1:7" ht="15.75">
      <c r="A11" t="s">
        <v>15</v>
      </c>
      <c r="B11">
        <f>'du'!V11</f>
        <v>30</v>
      </c>
      <c r="C11">
        <f>pisomka!G11*7/4</f>
        <v>36.75</v>
      </c>
      <c r="F11">
        <f t="shared" si="0"/>
        <v>66.75</v>
      </c>
      <c r="G11">
        <f t="shared" si="1"/>
        <v>0</v>
      </c>
    </row>
    <row r="12" spans="1:7" ht="15.75">
      <c r="A12" t="s">
        <v>16</v>
      </c>
      <c r="B12">
        <f>'du'!V12</f>
        <v>30</v>
      </c>
      <c r="C12">
        <f>pisomka!G12*7/4</f>
        <v>43.75</v>
      </c>
      <c r="F12">
        <f t="shared" si="0"/>
        <v>73.75</v>
      </c>
      <c r="G12">
        <f t="shared" si="1"/>
        <v>0</v>
      </c>
    </row>
    <row r="13" spans="1:7" ht="15.75">
      <c r="A13" t="s">
        <v>17</v>
      </c>
      <c r="B13">
        <f>'du'!V13</f>
        <v>30</v>
      </c>
      <c r="C13">
        <f>pisomka!G13*7/4</f>
        <v>63</v>
      </c>
      <c r="F13">
        <f t="shared" si="0"/>
        <v>93</v>
      </c>
      <c r="G13">
        <f t="shared" si="1"/>
        <v>0</v>
      </c>
    </row>
    <row r="14" spans="1:7" ht="15.75">
      <c r="A14" t="s">
        <v>18</v>
      </c>
      <c r="B14">
        <f>'du'!V14</f>
        <v>30</v>
      </c>
      <c r="C14">
        <f>pisomka!G14*7/4</f>
        <v>66.5</v>
      </c>
      <c r="F14">
        <f t="shared" si="0"/>
        <v>96.5</v>
      </c>
      <c r="G14">
        <f t="shared" si="1"/>
        <v>0</v>
      </c>
    </row>
    <row r="15" spans="1:7" ht="15.75">
      <c r="A15" t="s">
        <v>19</v>
      </c>
      <c r="B15">
        <f>'du'!V15</f>
        <v>30</v>
      </c>
      <c r="C15">
        <f>pisomka!G15*7/4</f>
        <v>56</v>
      </c>
      <c r="F15">
        <f t="shared" si="0"/>
        <v>86</v>
      </c>
      <c r="G15">
        <f t="shared" si="1"/>
        <v>0</v>
      </c>
    </row>
    <row r="16" spans="1:7" ht="15.75">
      <c r="A16" t="s">
        <v>20</v>
      </c>
      <c r="B16">
        <f>'du'!V16</f>
        <v>30</v>
      </c>
      <c r="C16">
        <f>pisomka!G16*7/4</f>
        <v>52.5</v>
      </c>
      <c r="F16">
        <f t="shared" si="0"/>
        <v>82.5</v>
      </c>
      <c r="G16">
        <f t="shared" si="1"/>
        <v>0</v>
      </c>
    </row>
    <row r="17" spans="1:7" ht="15.75">
      <c r="A17" t="s">
        <v>21</v>
      </c>
      <c r="B17">
        <f>'du'!V17</f>
        <v>30</v>
      </c>
      <c r="C17">
        <f>pisomka!G17*7/4</f>
        <v>66.5</v>
      </c>
      <c r="F17">
        <f t="shared" si="0"/>
        <v>96.5</v>
      </c>
      <c r="G17">
        <f t="shared" si="1"/>
        <v>0</v>
      </c>
    </row>
    <row r="18" spans="1:7" ht="15.75">
      <c r="A18" t="s">
        <v>22</v>
      </c>
      <c r="B18">
        <f>'du'!V18</f>
        <v>29</v>
      </c>
      <c r="C18">
        <f>pisomka!G18*7/4</f>
        <v>35</v>
      </c>
      <c r="F18">
        <f t="shared" si="0"/>
        <v>64</v>
      </c>
      <c r="G18">
        <f t="shared" si="1"/>
        <v>0</v>
      </c>
    </row>
    <row r="19" spans="1:7" ht="15.75">
      <c r="A19" t="s">
        <v>23</v>
      </c>
      <c r="B19">
        <f>'du'!V19</f>
        <v>30</v>
      </c>
      <c r="C19">
        <f>pisomka!G19*7/4</f>
        <v>70</v>
      </c>
      <c r="F19">
        <f t="shared" si="0"/>
        <v>100</v>
      </c>
      <c r="G19">
        <f t="shared" si="1"/>
        <v>0</v>
      </c>
    </row>
    <row r="20" spans="1:7" ht="15.75">
      <c r="A20" t="s">
        <v>24</v>
      </c>
      <c r="B20">
        <f>'du'!V20</f>
        <v>30</v>
      </c>
      <c r="C20">
        <f>pisomka!G20*7/4</f>
        <v>28</v>
      </c>
      <c r="F20">
        <f t="shared" si="0"/>
        <v>58</v>
      </c>
      <c r="G20">
        <f t="shared" si="1"/>
        <v>0</v>
      </c>
    </row>
    <row r="21" spans="1:7" ht="15.75">
      <c r="A21" t="s">
        <v>25</v>
      </c>
      <c r="B21">
        <f>'du'!V21</f>
        <v>30</v>
      </c>
      <c r="C21">
        <f>pisomka!G21*7/4</f>
        <v>54.25</v>
      </c>
      <c r="F21">
        <f t="shared" si="0"/>
        <v>84.25</v>
      </c>
      <c r="G21">
        <f t="shared" si="1"/>
        <v>0</v>
      </c>
    </row>
    <row r="22" spans="1:7" ht="15.75">
      <c r="A22" t="s">
        <v>26</v>
      </c>
      <c r="B22">
        <f>'du'!V22</f>
        <v>30</v>
      </c>
      <c r="C22">
        <f>pisomka!G22*7/4</f>
        <v>70</v>
      </c>
      <c r="F22">
        <f t="shared" si="0"/>
        <v>100</v>
      </c>
      <c r="G22">
        <f t="shared" si="1"/>
        <v>0</v>
      </c>
    </row>
    <row r="24" spans="1:7" ht="15.75">
      <c r="A24" t="s">
        <v>27</v>
      </c>
      <c r="B24">
        <f>AVERAGE(B2:B22)</f>
        <v>29.857142857142858</v>
      </c>
      <c r="C24">
        <f>AVERAGE(C2:C22)</f>
        <v>52.333333333333336</v>
      </c>
      <c r="F24">
        <f>AVERAGE(F2:F22)</f>
        <v>82.19047619047619</v>
      </c>
      <c r="G24">
        <f>IF($F24&gt;=90,"A",IF($F24&gt;=80,"B",IF($F24&gt;=70,"C",IF($F24&gt;=60,"D",IF($F24&gt;=50,"E","FX")))))</f>
        <v>0</v>
      </c>
    </row>
  </sheetData>
  <sheetProtection selectLockedCells="1" selectUnlockedCells="1"/>
  <printOptions gridLines="1"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2"/>
  <sheetViews>
    <sheetView workbookViewId="0" topLeftCell="A1">
      <selection activeCell="K22" sqref="K22"/>
    </sheetView>
  </sheetViews>
  <sheetFormatPr defaultColWidth="9.140625" defaultRowHeight="15"/>
  <cols>
    <col min="1" max="1" width="24.8515625" style="0" customWidth="1"/>
    <col min="2" max="2" width="5.28125" style="0" customWidth="1"/>
    <col min="3" max="21" width="4.7109375" style="0" customWidth="1"/>
  </cols>
  <sheetData>
    <row r="1" spans="2:21" ht="15.7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</row>
    <row r="2" spans="1:22" ht="15.75">
      <c r="A2" t="s">
        <v>6</v>
      </c>
      <c r="B2">
        <f aca="true" t="shared" si="0" ref="B2:B10">3+3</f>
        <v>6</v>
      </c>
      <c r="C2">
        <f>2+0</f>
        <v>2</v>
      </c>
      <c r="D2">
        <v>6</v>
      </c>
      <c r="E2">
        <f>3+2</f>
        <v>5</v>
      </c>
      <c r="F2">
        <v>6</v>
      </c>
      <c r="G2">
        <v>3</v>
      </c>
      <c r="I2">
        <v>1</v>
      </c>
      <c r="K2">
        <v>4</v>
      </c>
      <c r="V2" s="1">
        <f aca="true" t="shared" si="1" ref="V2:V22">MIN(30,SUM(B2:U2))</f>
        <v>30</v>
      </c>
    </row>
    <row r="3" spans="1:22" ht="15.75">
      <c r="A3" t="s">
        <v>7</v>
      </c>
      <c r="B3">
        <f t="shared" si="0"/>
        <v>6</v>
      </c>
      <c r="C3">
        <f>3+3</f>
        <v>6</v>
      </c>
      <c r="D3">
        <v>6</v>
      </c>
      <c r="E3">
        <f>3+3</f>
        <v>6</v>
      </c>
      <c r="F3">
        <v>5</v>
      </c>
      <c r="G3">
        <v>6</v>
      </c>
      <c r="V3" s="1">
        <f t="shared" si="1"/>
        <v>30</v>
      </c>
    </row>
    <row r="4" spans="1:22" ht="15.75">
      <c r="A4" t="s">
        <v>8</v>
      </c>
      <c r="B4">
        <f t="shared" si="0"/>
        <v>6</v>
      </c>
      <c r="C4">
        <f>1.5+1.5</f>
        <v>3</v>
      </c>
      <c r="D4">
        <v>6</v>
      </c>
      <c r="E4">
        <f>0+0</f>
        <v>0</v>
      </c>
      <c r="F4">
        <v>6</v>
      </c>
      <c r="G4">
        <v>6</v>
      </c>
      <c r="I4">
        <v>5</v>
      </c>
      <c r="V4" s="1">
        <f t="shared" si="1"/>
        <v>30</v>
      </c>
    </row>
    <row r="5" spans="1:22" ht="15.75">
      <c r="A5" t="s">
        <v>9</v>
      </c>
      <c r="B5">
        <f t="shared" si="0"/>
        <v>6</v>
      </c>
      <c r="C5">
        <f>0+1</f>
        <v>1</v>
      </c>
      <c r="D5">
        <v>4</v>
      </c>
      <c r="E5">
        <f>0+3</f>
        <v>3</v>
      </c>
      <c r="F5">
        <v>1</v>
      </c>
      <c r="G5">
        <v>3</v>
      </c>
      <c r="H5" s="1">
        <v>3</v>
      </c>
      <c r="I5" s="1">
        <v>5</v>
      </c>
      <c r="J5" s="1"/>
      <c r="K5" s="1">
        <v>3</v>
      </c>
      <c r="L5" s="1"/>
      <c r="M5" s="1"/>
      <c r="N5" s="1"/>
      <c r="O5" s="1"/>
      <c r="P5" s="1"/>
      <c r="V5" s="1">
        <f t="shared" si="1"/>
        <v>29</v>
      </c>
    </row>
    <row r="6" spans="1:22" ht="15.75">
      <c r="A6" t="s">
        <v>10</v>
      </c>
      <c r="B6">
        <f t="shared" si="0"/>
        <v>6</v>
      </c>
      <c r="C6">
        <f>3+3</f>
        <v>6</v>
      </c>
      <c r="D6">
        <v>6</v>
      </c>
      <c r="E6">
        <f>3+2</f>
        <v>5</v>
      </c>
      <c r="F6">
        <v>6</v>
      </c>
      <c r="G6">
        <v>6</v>
      </c>
      <c r="H6" s="1"/>
      <c r="I6" s="1"/>
      <c r="J6" s="1"/>
      <c r="K6" s="1"/>
      <c r="L6" s="1"/>
      <c r="N6" s="1"/>
      <c r="O6" s="1"/>
      <c r="P6" s="1"/>
      <c r="V6" s="1">
        <f t="shared" si="1"/>
        <v>30</v>
      </c>
    </row>
    <row r="7" spans="1:22" ht="15.75">
      <c r="A7" t="s">
        <v>11</v>
      </c>
      <c r="B7">
        <f t="shared" si="0"/>
        <v>6</v>
      </c>
      <c r="C7">
        <f>2+3</f>
        <v>5</v>
      </c>
      <c r="D7">
        <v>6</v>
      </c>
      <c r="E7">
        <f aca="true" t="shared" si="2" ref="E7:E8">0+2</f>
        <v>2</v>
      </c>
      <c r="F7">
        <v>4</v>
      </c>
      <c r="G7">
        <v>0</v>
      </c>
      <c r="J7" s="1"/>
      <c r="K7" s="1">
        <f aca="true" t="shared" si="3" ref="K7:K8">3+3</f>
        <v>6</v>
      </c>
      <c r="V7" s="1">
        <f t="shared" si="1"/>
        <v>29</v>
      </c>
    </row>
    <row r="8" spans="1:22" ht="15.75">
      <c r="A8" t="s">
        <v>12</v>
      </c>
      <c r="B8">
        <f t="shared" si="0"/>
        <v>6</v>
      </c>
      <c r="C8">
        <f>3+3</f>
        <v>6</v>
      </c>
      <c r="D8">
        <v>6</v>
      </c>
      <c r="E8">
        <f t="shared" si="2"/>
        <v>2</v>
      </c>
      <c r="F8">
        <v>6</v>
      </c>
      <c r="G8">
        <v>6</v>
      </c>
      <c r="K8" s="1">
        <f t="shared" si="3"/>
        <v>6</v>
      </c>
      <c r="L8" s="1"/>
      <c r="M8" s="1"/>
      <c r="N8" s="1"/>
      <c r="V8" s="1">
        <f t="shared" si="1"/>
        <v>30</v>
      </c>
    </row>
    <row r="9" spans="1:22" ht="15.75">
      <c r="A9" t="s">
        <v>13</v>
      </c>
      <c r="B9">
        <f t="shared" si="0"/>
        <v>6</v>
      </c>
      <c r="C9">
        <v>5</v>
      </c>
      <c r="D9">
        <v>6</v>
      </c>
      <c r="E9">
        <f>2+2</f>
        <v>4</v>
      </c>
      <c r="F9">
        <v>4</v>
      </c>
      <c r="G9">
        <v>6</v>
      </c>
      <c r="K9" s="1"/>
      <c r="L9" s="1"/>
      <c r="M9" s="1"/>
      <c r="N9" s="1"/>
      <c r="O9" s="1"/>
      <c r="P9" s="1"/>
      <c r="V9" s="1">
        <f t="shared" si="1"/>
        <v>30</v>
      </c>
    </row>
    <row r="10" spans="1:22" ht="15.75">
      <c r="A10" t="s">
        <v>14</v>
      </c>
      <c r="B10">
        <f t="shared" si="0"/>
        <v>6</v>
      </c>
      <c r="C10">
        <f>3+3</f>
        <v>6</v>
      </c>
      <c r="D10">
        <v>4</v>
      </c>
      <c r="E10">
        <f>1+0</f>
        <v>1</v>
      </c>
      <c r="F10">
        <v>6</v>
      </c>
      <c r="H10">
        <v>1</v>
      </c>
      <c r="I10">
        <v>6</v>
      </c>
      <c r="N10" s="1"/>
      <c r="O10" s="1"/>
      <c r="P10" s="1"/>
      <c r="V10" s="1">
        <f t="shared" si="1"/>
        <v>30</v>
      </c>
    </row>
    <row r="11" spans="1:22" ht="15.75">
      <c r="A11" t="s">
        <v>15</v>
      </c>
      <c r="B11">
        <v>6</v>
      </c>
      <c r="C11">
        <f>3+1</f>
        <v>4</v>
      </c>
      <c r="D11">
        <v>6</v>
      </c>
      <c r="E11">
        <f aca="true" t="shared" si="4" ref="E11:E12">3+2</f>
        <v>5</v>
      </c>
      <c r="F11">
        <v>6</v>
      </c>
      <c r="G11">
        <v>1</v>
      </c>
      <c r="K11">
        <v>2</v>
      </c>
      <c r="N11" s="1"/>
      <c r="O11" s="1"/>
      <c r="P11" s="1"/>
      <c r="V11" s="1">
        <f t="shared" si="1"/>
        <v>30</v>
      </c>
    </row>
    <row r="12" spans="1:22" ht="15.75">
      <c r="A12" t="s">
        <v>16</v>
      </c>
      <c r="B12">
        <f aca="true" t="shared" si="5" ref="B12:B22">3+3</f>
        <v>6</v>
      </c>
      <c r="C12">
        <f>0+3</f>
        <v>3</v>
      </c>
      <c r="D12">
        <v>6</v>
      </c>
      <c r="E12">
        <f t="shared" si="4"/>
        <v>5</v>
      </c>
      <c r="F12">
        <v>6</v>
      </c>
      <c r="G12">
        <v>6</v>
      </c>
      <c r="I12">
        <v>1</v>
      </c>
      <c r="K12">
        <v>5</v>
      </c>
      <c r="V12" s="1">
        <f t="shared" si="1"/>
        <v>30</v>
      </c>
    </row>
    <row r="13" spans="1:22" ht="15.75">
      <c r="A13" t="s">
        <v>17</v>
      </c>
      <c r="B13">
        <f t="shared" si="5"/>
        <v>6</v>
      </c>
      <c r="C13">
        <f>3+2</f>
        <v>5</v>
      </c>
      <c r="D13">
        <v>6</v>
      </c>
      <c r="E13">
        <f>2+1</f>
        <v>3</v>
      </c>
      <c r="F13">
        <v>6</v>
      </c>
      <c r="G13">
        <v>3</v>
      </c>
      <c r="H13">
        <v>3</v>
      </c>
      <c r="I13">
        <v>6</v>
      </c>
      <c r="K13">
        <v>4.5</v>
      </c>
      <c r="V13" s="1">
        <f t="shared" si="1"/>
        <v>30</v>
      </c>
    </row>
    <row r="14" spans="1:22" ht="15.75">
      <c r="A14" t="s">
        <v>18</v>
      </c>
      <c r="B14">
        <f t="shared" si="5"/>
        <v>6</v>
      </c>
      <c r="C14">
        <f>3+3</f>
        <v>6</v>
      </c>
      <c r="D14">
        <v>6</v>
      </c>
      <c r="E14">
        <f>2+3</f>
        <v>5</v>
      </c>
      <c r="F14">
        <v>6</v>
      </c>
      <c r="H14">
        <v>1</v>
      </c>
      <c r="I14">
        <v>6</v>
      </c>
      <c r="K14">
        <v>6</v>
      </c>
      <c r="V14" s="1">
        <f t="shared" si="1"/>
        <v>30</v>
      </c>
    </row>
    <row r="15" spans="1:22" ht="15.75">
      <c r="A15" t="s">
        <v>19</v>
      </c>
      <c r="B15">
        <f t="shared" si="5"/>
        <v>6</v>
      </c>
      <c r="C15">
        <f>3+1.5</f>
        <v>4.5</v>
      </c>
      <c r="D15">
        <v>6</v>
      </c>
      <c r="E15">
        <f aca="true" t="shared" si="6" ref="E15:E16">2+2</f>
        <v>4</v>
      </c>
      <c r="F15">
        <v>6</v>
      </c>
      <c r="G15">
        <v>3</v>
      </c>
      <c r="H15">
        <v>5</v>
      </c>
      <c r="V15" s="1">
        <f t="shared" si="1"/>
        <v>30</v>
      </c>
    </row>
    <row r="16" spans="1:22" ht="15.75">
      <c r="A16" t="s">
        <v>20</v>
      </c>
      <c r="B16">
        <f t="shared" si="5"/>
        <v>6</v>
      </c>
      <c r="C16">
        <f aca="true" t="shared" si="7" ref="C16:C17">3+3</f>
        <v>6</v>
      </c>
      <c r="D16">
        <v>6</v>
      </c>
      <c r="E16">
        <f t="shared" si="6"/>
        <v>4</v>
      </c>
      <c r="F16">
        <v>6</v>
      </c>
      <c r="H16">
        <v>3</v>
      </c>
      <c r="I16">
        <v>0</v>
      </c>
      <c r="V16" s="1">
        <f t="shared" si="1"/>
        <v>30</v>
      </c>
    </row>
    <row r="17" spans="1:22" ht="15.75">
      <c r="A17" t="s">
        <v>21</v>
      </c>
      <c r="B17">
        <f t="shared" si="5"/>
        <v>6</v>
      </c>
      <c r="C17">
        <f t="shared" si="7"/>
        <v>6</v>
      </c>
      <c r="D17">
        <v>6</v>
      </c>
      <c r="E17">
        <f>3+2</f>
        <v>5</v>
      </c>
      <c r="F17">
        <v>6</v>
      </c>
      <c r="G17">
        <v>6</v>
      </c>
      <c r="H17">
        <v>3</v>
      </c>
      <c r="I17">
        <v>6</v>
      </c>
      <c r="K17">
        <v>4.5</v>
      </c>
      <c r="V17" s="1">
        <f t="shared" si="1"/>
        <v>30</v>
      </c>
    </row>
    <row r="18" spans="1:22" ht="15.75">
      <c r="A18" t="s">
        <v>22</v>
      </c>
      <c r="B18">
        <f t="shared" si="5"/>
        <v>6</v>
      </c>
      <c r="C18">
        <f>3+0</f>
        <v>3</v>
      </c>
      <c r="D18">
        <v>6</v>
      </c>
      <c r="E18">
        <f>3+0</f>
        <v>3</v>
      </c>
      <c r="F18">
        <v>6</v>
      </c>
      <c r="I18">
        <v>5</v>
      </c>
      <c r="V18" s="1">
        <f t="shared" si="1"/>
        <v>29</v>
      </c>
    </row>
    <row r="19" spans="1:22" ht="15.75">
      <c r="A19" t="s">
        <v>23</v>
      </c>
      <c r="B19">
        <f t="shared" si="5"/>
        <v>6</v>
      </c>
      <c r="C19">
        <f>3+3</f>
        <v>6</v>
      </c>
      <c r="D19">
        <v>6</v>
      </c>
      <c r="E19">
        <f>3+3</f>
        <v>6</v>
      </c>
      <c r="F19">
        <v>1</v>
      </c>
      <c r="G19">
        <v>6</v>
      </c>
      <c r="H19">
        <v>6</v>
      </c>
      <c r="I19">
        <v>6</v>
      </c>
      <c r="V19" s="1">
        <f t="shared" si="1"/>
        <v>30</v>
      </c>
    </row>
    <row r="20" spans="1:22" ht="15.75">
      <c r="A20" t="s">
        <v>24</v>
      </c>
      <c r="B20">
        <f t="shared" si="5"/>
        <v>6</v>
      </c>
      <c r="C20">
        <f>3+1</f>
        <v>4</v>
      </c>
      <c r="D20">
        <v>5</v>
      </c>
      <c r="E20">
        <f>3+2</f>
        <v>5</v>
      </c>
      <c r="F20">
        <v>3</v>
      </c>
      <c r="G20">
        <v>3</v>
      </c>
      <c r="K20">
        <v>6</v>
      </c>
      <c r="V20" s="1">
        <f t="shared" si="1"/>
        <v>30</v>
      </c>
    </row>
    <row r="21" spans="1:22" ht="15.75">
      <c r="A21" t="s">
        <v>25</v>
      </c>
      <c r="B21">
        <f t="shared" si="5"/>
        <v>6</v>
      </c>
      <c r="C21">
        <f>2+3</f>
        <v>5</v>
      </c>
      <c r="D21">
        <v>6</v>
      </c>
      <c r="E21">
        <f aca="true" t="shared" si="8" ref="E21:E22">3+3</f>
        <v>6</v>
      </c>
      <c r="F21">
        <v>6</v>
      </c>
      <c r="G21">
        <v>0</v>
      </c>
      <c r="I21">
        <v>0</v>
      </c>
      <c r="K21">
        <v>6</v>
      </c>
      <c r="V21" s="1">
        <f t="shared" si="1"/>
        <v>30</v>
      </c>
    </row>
    <row r="22" spans="1:22" ht="15.75">
      <c r="A22" t="s">
        <v>26</v>
      </c>
      <c r="B22">
        <f t="shared" si="5"/>
        <v>6</v>
      </c>
      <c r="C22">
        <f>3+3</f>
        <v>6</v>
      </c>
      <c r="D22">
        <v>6</v>
      </c>
      <c r="E22">
        <f t="shared" si="8"/>
        <v>6</v>
      </c>
      <c r="F22">
        <v>6</v>
      </c>
      <c r="G22">
        <v>6</v>
      </c>
      <c r="H22">
        <v>3</v>
      </c>
      <c r="I22">
        <v>6</v>
      </c>
      <c r="V22" s="1">
        <f t="shared" si="1"/>
        <v>30</v>
      </c>
    </row>
  </sheetData>
  <sheetProtection selectLockedCells="1" selectUnlockedCells="1"/>
  <printOptions gridLines="1"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0">
      <selection activeCell="H28" sqref="H28"/>
    </sheetView>
  </sheetViews>
  <sheetFormatPr defaultColWidth="9.140625" defaultRowHeight="15"/>
  <cols>
    <col min="1" max="1" width="24.8515625" style="0" customWidth="1"/>
    <col min="2" max="6" width="5.28125" style="0" customWidth="1"/>
  </cols>
  <sheetData>
    <row r="1" spans="2:8" ht="15.75">
      <c r="B1">
        <v>1</v>
      </c>
      <c r="C1">
        <v>2</v>
      </c>
      <c r="D1">
        <v>3</v>
      </c>
      <c r="E1">
        <v>4</v>
      </c>
      <c r="F1">
        <v>5</v>
      </c>
      <c r="G1" t="s">
        <v>4</v>
      </c>
      <c r="H1" t="s">
        <v>28</v>
      </c>
    </row>
    <row r="2" spans="1:8" ht="15.75">
      <c r="A2" t="s">
        <v>6</v>
      </c>
      <c r="B2">
        <v>8</v>
      </c>
      <c r="C2">
        <v>2</v>
      </c>
      <c r="D2">
        <v>3</v>
      </c>
      <c r="E2">
        <v>3</v>
      </c>
      <c r="F2">
        <v>4</v>
      </c>
      <c r="G2">
        <f aca="true" t="shared" si="0" ref="G2:G22">SUM(B2:F2)</f>
        <v>20</v>
      </c>
      <c r="H2" t="s">
        <v>29</v>
      </c>
    </row>
    <row r="3" spans="1:8" ht="15.75">
      <c r="A3" t="s">
        <v>7</v>
      </c>
      <c r="B3">
        <v>6</v>
      </c>
      <c r="C3">
        <v>5</v>
      </c>
      <c r="D3">
        <v>2</v>
      </c>
      <c r="E3">
        <v>7</v>
      </c>
      <c r="F3">
        <v>7</v>
      </c>
      <c r="G3">
        <f t="shared" si="0"/>
        <v>27</v>
      </c>
      <c r="H3" t="s">
        <v>30</v>
      </c>
    </row>
    <row r="4" spans="1:8" ht="15.75">
      <c r="A4" t="s">
        <v>8</v>
      </c>
      <c r="B4">
        <v>8</v>
      </c>
      <c r="C4">
        <v>5</v>
      </c>
      <c r="D4">
        <v>8</v>
      </c>
      <c r="E4">
        <v>8</v>
      </c>
      <c r="F4">
        <v>8</v>
      </c>
      <c r="G4">
        <f t="shared" si="0"/>
        <v>37</v>
      </c>
      <c r="H4" t="s">
        <v>31</v>
      </c>
    </row>
    <row r="5" spans="1:8" ht="15.75">
      <c r="A5" t="s">
        <v>9</v>
      </c>
      <c r="B5">
        <v>8</v>
      </c>
      <c r="C5">
        <v>7</v>
      </c>
      <c r="D5">
        <v>0</v>
      </c>
      <c r="E5">
        <v>6</v>
      </c>
      <c r="F5">
        <v>8</v>
      </c>
      <c r="G5">
        <f t="shared" si="0"/>
        <v>29</v>
      </c>
      <c r="H5" t="s">
        <v>29</v>
      </c>
    </row>
    <row r="6" spans="1:8" ht="15.75">
      <c r="A6" t="s">
        <v>10</v>
      </c>
      <c r="B6">
        <v>8</v>
      </c>
      <c r="C6">
        <v>3</v>
      </c>
      <c r="D6">
        <v>8</v>
      </c>
      <c r="E6">
        <v>8</v>
      </c>
      <c r="F6">
        <v>8</v>
      </c>
      <c r="G6">
        <f t="shared" si="0"/>
        <v>35</v>
      </c>
      <c r="H6" t="s">
        <v>32</v>
      </c>
    </row>
    <row r="7" spans="1:8" ht="15.75">
      <c r="A7" t="s">
        <v>11</v>
      </c>
      <c r="B7">
        <v>8</v>
      </c>
      <c r="C7">
        <v>6</v>
      </c>
      <c r="D7">
        <v>8</v>
      </c>
      <c r="E7">
        <v>5</v>
      </c>
      <c r="F7">
        <v>8</v>
      </c>
      <c r="G7">
        <f t="shared" si="0"/>
        <v>35</v>
      </c>
      <c r="H7" t="s">
        <v>32</v>
      </c>
    </row>
    <row r="8" spans="1:8" ht="15.75">
      <c r="A8" t="s">
        <v>12</v>
      </c>
      <c r="B8">
        <v>8</v>
      </c>
      <c r="C8">
        <v>8</v>
      </c>
      <c r="D8">
        <v>3</v>
      </c>
      <c r="E8">
        <v>8</v>
      </c>
      <c r="F8">
        <v>8</v>
      </c>
      <c r="G8">
        <f t="shared" si="0"/>
        <v>35</v>
      </c>
      <c r="H8" t="s">
        <v>30</v>
      </c>
    </row>
    <row r="9" spans="1:8" ht="15.75">
      <c r="A9" t="s">
        <v>13</v>
      </c>
      <c r="B9">
        <v>8</v>
      </c>
      <c r="C9">
        <v>2</v>
      </c>
      <c r="D9">
        <v>8</v>
      </c>
      <c r="E9">
        <v>5</v>
      </c>
      <c r="F9">
        <v>4</v>
      </c>
      <c r="G9">
        <f t="shared" si="0"/>
        <v>27</v>
      </c>
      <c r="H9" t="s">
        <v>31</v>
      </c>
    </row>
    <row r="10" spans="1:8" ht="15.75">
      <c r="A10" t="s">
        <v>14</v>
      </c>
      <c r="B10">
        <v>4</v>
      </c>
      <c r="C10">
        <v>1</v>
      </c>
      <c r="D10">
        <v>1</v>
      </c>
      <c r="E10">
        <v>6</v>
      </c>
      <c r="F10">
        <v>4</v>
      </c>
      <c r="G10">
        <f t="shared" si="0"/>
        <v>16</v>
      </c>
      <c r="H10" t="s">
        <v>29</v>
      </c>
    </row>
    <row r="11" spans="1:8" ht="15.75">
      <c r="A11" t="s">
        <v>15</v>
      </c>
      <c r="B11">
        <v>8</v>
      </c>
      <c r="C11">
        <v>3</v>
      </c>
      <c r="D11">
        <v>0</v>
      </c>
      <c r="E11">
        <v>6</v>
      </c>
      <c r="F11">
        <v>4</v>
      </c>
      <c r="G11">
        <f t="shared" si="0"/>
        <v>21</v>
      </c>
      <c r="H11" t="s">
        <v>29</v>
      </c>
    </row>
    <row r="12" spans="1:8" ht="15.75">
      <c r="A12" t="s">
        <v>16</v>
      </c>
      <c r="B12">
        <v>8</v>
      </c>
      <c r="C12">
        <v>3</v>
      </c>
      <c r="D12">
        <v>2</v>
      </c>
      <c r="E12">
        <v>8</v>
      </c>
      <c r="F12">
        <v>4</v>
      </c>
      <c r="G12">
        <f t="shared" si="0"/>
        <v>25</v>
      </c>
      <c r="H12" t="s">
        <v>31</v>
      </c>
    </row>
    <row r="13" spans="1:8" ht="15.75">
      <c r="A13" t="s">
        <v>17</v>
      </c>
      <c r="B13">
        <v>8</v>
      </c>
      <c r="C13">
        <v>8</v>
      </c>
      <c r="D13">
        <v>4</v>
      </c>
      <c r="E13">
        <v>8</v>
      </c>
      <c r="F13">
        <v>8</v>
      </c>
      <c r="G13">
        <f t="shared" si="0"/>
        <v>36</v>
      </c>
      <c r="H13" t="s">
        <v>29</v>
      </c>
    </row>
    <row r="14" spans="1:8" ht="15.75">
      <c r="A14" t="s">
        <v>18</v>
      </c>
      <c r="B14">
        <v>8</v>
      </c>
      <c r="C14">
        <v>6</v>
      </c>
      <c r="D14">
        <v>8</v>
      </c>
      <c r="E14">
        <v>8</v>
      </c>
      <c r="F14">
        <v>8</v>
      </c>
      <c r="G14">
        <f t="shared" si="0"/>
        <v>38</v>
      </c>
      <c r="H14" t="s">
        <v>31</v>
      </c>
    </row>
    <row r="15" spans="1:8" ht="15.75">
      <c r="A15" t="s">
        <v>19</v>
      </c>
      <c r="B15">
        <v>8</v>
      </c>
      <c r="C15">
        <v>7</v>
      </c>
      <c r="D15">
        <v>5</v>
      </c>
      <c r="E15">
        <v>5</v>
      </c>
      <c r="F15">
        <v>7</v>
      </c>
      <c r="G15">
        <f t="shared" si="0"/>
        <v>32</v>
      </c>
      <c r="H15" t="s">
        <v>30</v>
      </c>
    </row>
    <row r="16" spans="1:8" ht="15.75">
      <c r="A16" t="s">
        <v>20</v>
      </c>
      <c r="B16">
        <v>8</v>
      </c>
      <c r="C16">
        <v>7</v>
      </c>
      <c r="D16">
        <v>8</v>
      </c>
      <c r="E16">
        <v>3</v>
      </c>
      <c r="F16">
        <v>4</v>
      </c>
      <c r="G16">
        <f t="shared" si="0"/>
        <v>30</v>
      </c>
      <c r="H16" t="s">
        <v>31</v>
      </c>
    </row>
    <row r="17" spans="1:8" ht="15.75">
      <c r="A17" t="s">
        <v>21</v>
      </c>
      <c r="B17">
        <v>8</v>
      </c>
      <c r="C17">
        <v>6</v>
      </c>
      <c r="D17">
        <v>8</v>
      </c>
      <c r="E17">
        <v>8</v>
      </c>
      <c r="F17">
        <v>8</v>
      </c>
      <c r="G17">
        <f t="shared" si="0"/>
        <v>38</v>
      </c>
      <c r="H17" t="s">
        <v>31</v>
      </c>
    </row>
    <row r="18" spans="1:8" ht="15.75">
      <c r="A18" t="s">
        <v>22</v>
      </c>
      <c r="B18">
        <v>8</v>
      </c>
      <c r="C18">
        <v>7</v>
      </c>
      <c r="D18">
        <v>2</v>
      </c>
      <c r="E18">
        <v>2</v>
      </c>
      <c r="F18">
        <v>1</v>
      </c>
      <c r="G18">
        <f t="shared" si="0"/>
        <v>20</v>
      </c>
      <c r="H18" t="s">
        <v>32</v>
      </c>
    </row>
    <row r="19" spans="1:8" ht="15.75">
      <c r="A19" t="s">
        <v>23</v>
      </c>
      <c r="B19">
        <v>8</v>
      </c>
      <c r="C19">
        <v>8</v>
      </c>
      <c r="D19">
        <v>8</v>
      </c>
      <c r="E19">
        <v>8</v>
      </c>
      <c r="F19">
        <v>8</v>
      </c>
      <c r="G19">
        <f t="shared" si="0"/>
        <v>40</v>
      </c>
      <c r="H19" t="s">
        <v>29</v>
      </c>
    </row>
    <row r="20" spans="1:8" ht="15.75">
      <c r="A20" t="s">
        <v>24</v>
      </c>
      <c r="B20">
        <v>8</v>
      </c>
      <c r="C20">
        <v>0</v>
      </c>
      <c r="D20">
        <v>0</v>
      </c>
      <c r="E20">
        <v>4</v>
      </c>
      <c r="F20">
        <v>4</v>
      </c>
      <c r="G20">
        <f t="shared" si="0"/>
        <v>16</v>
      </c>
      <c r="H20" t="s">
        <v>31</v>
      </c>
    </row>
    <row r="21" spans="1:8" ht="15.75">
      <c r="A21" t="s">
        <v>25</v>
      </c>
      <c r="B21">
        <v>8</v>
      </c>
      <c r="C21">
        <v>0</v>
      </c>
      <c r="D21">
        <v>7</v>
      </c>
      <c r="E21">
        <v>8</v>
      </c>
      <c r="F21">
        <v>8</v>
      </c>
      <c r="G21">
        <f t="shared" si="0"/>
        <v>31</v>
      </c>
      <c r="H21" t="s">
        <v>32</v>
      </c>
    </row>
    <row r="22" spans="1:8" ht="15.75">
      <c r="A22" t="s">
        <v>26</v>
      </c>
      <c r="B22">
        <v>8</v>
      </c>
      <c r="C22">
        <v>8</v>
      </c>
      <c r="D22">
        <v>8</v>
      </c>
      <c r="E22">
        <v>8</v>
      </c>
      <c r="F22">
        <v>8</v>
      </c>
      <c r="G22">
        <f t="shared" si="0"/>
        <v>40</v>
      </c>
      <c r="H22" t="s">
        <v>32</v>
      </c>
    </row>
    <row r="24" spans="1:7" ht="15.75">
      <c r="A24" t="s">
        <v>27</v>
      </c>
      <c r="B24">
        <f>AVERAGE(B5:B22)</f>
        <v>7.777777777777778</v>
      </c>
      <c r="C24">
        <f>AVERAGE(C5:C22)</f>
        <v>5</v>
      </c>
      <c r="D24">
        <f>AVERAGE(D5:D22)</f>
        <v>4.888888888888889</v>
      </c>
      <c r="E24">
        <f>AVERAGE(E5:E22)</f>
        <v>6.333333333333333</v>
      </c>
      <c r="F24">
        <f>AVERAGE(F5:F22)</f>
        <v>6.222222222222222</v>
      </c>
      <c r="G24">
        <f>AVERAGE(G5:G22)</f>
        <v>30.22222222222222</v>
      </c>
    </row>
    <row r="25" spans="1:7" ht="15.75">
      <c r="A25" t="s">
        <v>33</v>
      </c>
      <c r="B25">
        <f>SUMIF($H2:$H44,"=A",B2:B44)/COUNTIF($H2:$H44,"=A")</f>
        <v>8</v>
      </c>
      <c r="C25">
        <f>SUMIF($H2:$H44,"=A",C2:C44)/COUNTIF($H2:$H44,"=A")</f>
        <v>4.142857142857143</v>
      </c>
      <c r="D25">
        <f>SUMIF($H2:$H44,"=A",D2:D44)/COUNTIF($H2:$H44,"=A")</f>
        <v>6</v>
      </c>
      <c r="E25">
        <f>SUMIF($H2:$H44,"=A",E2:E44)/COUNTIF($H2:$H44,"=A")</f>
        <v>6.285714285714286</v>
      </c>
      <c r="F25">
        <f>SUMIF($H2:$H44,"=A",F2:F44)/COUNTIF($H2:$H44,"=A")</f>
        <v>5.714285714285714</v>
      </c>
      <c r="G25">
        <f>SUMIF($H2:$H44,"=A",G2:G44)/COUNTIF($H2:$H44,"=A")</f>
        <v>30.142857142857142</v>
      </c>
    </row>
    <row r="26" spans="1:7" ht="15.75">
      <c r="A26" t="s">
        <v>34</v>
      </c>
      <c r="B26">
        <f>SUMIF($H2:$H44,"=B",B2:B44)/COUNTIF($H2:$H44,"=B")</f>
        <v>7.333333333333333</v>
      </c>
      <c r="C26">
        <f>SUMIF($H2:$H44,"=B",C2:C44)/COUNTIF($H2:$H44,"=B")</f>
        <v>4.833333333333333</v>
      </c>
      <c r="D26">
        <f>SUMIF($H2:$H44,"=B",D2:D44)/COUNTIF($H2:$H44,"=B")</f>
        <v>2.6666666666666665</v>
      </c>
      <c r="E26">
        <f>SUMIF($H2:$H44,"=B",E2:E44)/COUNTIF($H2:$H44,"=B")</f>
        <v>6.166666666666667</v>
      </c>
      <c r="F26">
        <f>SUMIF($H2:$H44,"=B",F2:F44)/COUNTIF($H2:$H44,"=B")</f>
        <v>6</v>
      </c>
      <c r="G26">
        <f>SUMIF($H2:$H44,"=B",G2:G44)/COUNTIF($H2:$H44,"=B")</f>
        <v>27</v>
      </c>
    </row>
    <row r="27" spans="1:7" ht="15.75">
      <c r="A27" t="s">
        <v>35</v>
      </c>
      <c r="B27">
        <f>SUMIF($H2:$H44,"=C",B2:B44)/COUNTIF($H2:$H44,"=C")</f>
        <v>7.333333333333333</v>
      </c>
      <c r="C27">
        <f>SUMIF($H2:$H44,"=C",C2:C44)/COUNTIF($H2:$H44,"=C")</f>
        <v>6.666666666666667</v>
      </c>
      <c r="D27">
        <f>SUMIF($H2:$H44,"=C",D2:D44)/COUNTIF($H2:$H44,"=C")</f>
        <v>3.3333333333333335</v>
      </c>
      <c r="E27">
        <f>SUMIF($H2:$H44,"=C",E2:E44)/COUNTIF($H2:$H44,"=C")</f>
        <v>6.666666666666667</v>
      </c>
      <c r="F27">
        <f>SUMIF($H2:$H44,"=C",F2:F44)/COUNTIF($H2:$H44,"=C")</f>
        <v>7.333333333333333</v>
      </c>
      <c r="G27">
        <f>SUMIF($H2:$H44,"=C",G2:G44)/COUNTIF($H2:$H44,"=C")</f>
        <v>31.333333333333332</v>
      </c>
    </row>
    <row r="28" spans="1:7" ht="15.75">
      <c r="A28" t="s">
        <v>36</v>
      </c>
      <c r="B28">
        <f>SUMIF($H2:$H44,"=D",B2:B44)/COUNTIF($H2:$H44,"=D")</f>
        <v>8</v>
      </c>
      <c r="C28">
        <f>SUMIF($H2:$H44,"=D",C2:C44)/COUNTIF($H2:$H44,"=D")</f>
        <v>4.8</v>
      </c>
      <c r="D28">
        <f>SUMIF($H2:$H44,"=D",D2:D44)/COUNTIF($H2:$H44,"=D")</f>
        <v>6.6</v>
      </c>
      <c r="E28">
        <f>SUMIF($H2:$H44,"=D",E2:E44)/COUNTIF($H2:$H44,"=D")</f>
        <v>6.2</v>
      </c>
      <c r="F28">
        <f>SUMIF($H2:$H44,"=D",F2:F44)/COUNTIF($H2:$H44,"=D")</f>
        <v>6.6</v>
      </c>
      <c r="G28">
        <f>SUMIF($H2:$H44,"=D",G2:G44)/COUNTIF($H2:$H44,"=D")</f>
        <v>32.2</v>
      </c>
    </row>
  </sheetData>
  <sheetProtection selectLockedCells="1" selectUnlockedCells="1"/>
  <printOptions gridLines="1"/>
  <pageMargins left="0.7083333333333334" right="0.7083333333333334" top="0.7479166666666667" bottom="0.747916666666666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/>
  <cp:lastPrinted>2014-12-29T15:30:56Z</cp:lastPrinted>
  <dcterms:created xsi:type="dcterms:W3CDTF">2011-12-06T17:22:12Z</dcterms:created>
  <dcterms:modified xsi:type="dcterms:W3CDTF">2017-05-18T13:19:38Z</dcterms:modified>
  <cp:category/>
  <cp:version/>
  <cp:contentType/>
  <cp:contentStatus/>
  <cp:revision>91</cp:revision>
</cp:coreProperties>
</file>