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tudent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<sst xmlns="http://schemas.openxmlformats.org/spreadsheetml/2006/main" count="28" uniqueCount="28">
  <si>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Meno</t>
  </si>
  <si>
    <t>Krúžok</t>
  </si>
  <si>
    <t>súčet</t>
  </si>
  <si>
    <t>najlepsie 4</t>
  </si>
  <si>
    <t>percento 4</t>
  </si>
  <si>
    <t>najlepsie 3</t>
  </si>
  <si>
    <t>percento 3</t>
  </si>
  <si>
    <t>percento</t>
  </si>
  <si>
    <t>nahradzal</t>
  </si>
  <si>
    <t>Marián Badár</t>
  </si>
  <si>
    <t>Tatiana Đugova</t>
  </si>
  <si>
    <t>Miriam Fabianová</t>
  </si>
  <si>
    <t>Tomáš Fico</t>
  </si>
  <si>
    <t>Tatiana Hrabovská</t>
  </si>
  <si>
    <t>Kristína Korecová</t>
  </si>
  <si>
    <t>Sabína Lesná</t>
  </si>
  <si>
    <t>Milan Majerčák</t>
  </si>
  <si>
    <t>Miroslava Medvecká</t>
  </si>
  <si>
    <t>Martin Olejník</t>
  </si>
  <si>
    <t>Beata Pavlovičová</t>
  </si>
  <si>
    <t>Tomáš Sásik</t>
  </si>
  <si>
    <t>Artem Shapovalov</t>
  </si>
  <si>
    <t>Simona Šípková</t>
  </si>
  <si>
    <t>Diana Škrhová</t>
  </si>
  <si>
    <t>Martina Števuliaková</t>
  </si>
  <si>
    <t>Tomáš Truben</t>
  </si>
  <si>
    <t>Dmytro Zabaikin</t>
  </si>
  <si>
    <t>priemer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</si>
</sst>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B2" sqref="B2"/>
    </sheetView>
  </sheetViews>
  <sheetFormatPr defaultColWidth="9.140625" defaultRowHeight="15"/>
  <cols>
    <col min="1" max="1" width="27.7109375" style="0" customWidth="1"/>
    <col min="2" max="2" width="6.8515625" style="0" customWidth="1"/>
    <col min="3" max="7" width="3.7109375" style="0" customWidth="1"/>
    <col min="8" max="14" width="4.7109375" style="0" customWidth="1"/>
  </cols>
  <sheetData>
    <row r="1" spans="1:15" ht="15.75">
      <c r="A1" s="1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O1" t="s">
        <v>8</v>
      </c>
    </row>
    <row r="2" spans="1:14" ht="15.75">
      <c r="A2" t="s">
        <v>9</v>
      </c>
      <c r="B2" s="1"/>
      <c r="C2" s="3">
        <f>5+2</f>
        <v>7</v>
      </c>
      <c r="D2" s="3">
        <f>3.5+2</f>
        <v>5.5</v>
      </c>
      <c r="E2" s="3">
        <f>4.5+4</f>
        <v>8.5</v>
      </c>
      <c r="F2" s="3">
        <f>1+1</f>
        <v>2</v>
      </c>
      <c r="G2" s="3">
        <v>0</v>
      </c>
      <c r="H2">
        <f aca="true" t="shared" si="0" ref="H2:H19">SUM(C2:G2)</f>
        <v>23</v>
      </c>
      <c r="I2">
        <f aca="true" t="shared" si="1" ref="I2:I19">SUM(C2:G2)-SMALL(C2:G2,1)</f>
        <v>23</v>
      </c>
      <c r="J2">
        <f aca="true" t="shared" si="2" ref="J2:J19">I2/40</f>
        <v>0.575</v>
      </c>
      <c r="K2">
        <f aca="true" t="shared" si="3" ref="K2:K19">SUM(C2:F2)-SMALL(C2:F2,1)</f>
        <v>21</v>
      </c>
      <c r="L2">
        <f aca="true" t="shared" si="4" ref="L2:L19">K2/30</f>
        <v>0.7</v>
      </c>
      <c r="M2">
        <f aca="true" t="shared" si="5" ref="M2:M19">MAX(J2,L2)</f>
        <v>0.7</v>
      </c>
      <c r="N2">
        <f aca="true" t="shared" si="6" ref="N2:N19">IF($M2&gt;=0.9,"A",IF($M2&gt;=0.8,"B",IF($M2&gt;=0.7,"C",IF($M2&gt;=0.6,"D",IF($M2&gt;=0.5,"E","FX")))))</f>
        <v>0</v>
      </c>
    </row>
    <row r="3" spans="1:14" ht="15.75">
      <c r="A3" t="s">
        <v>10</v>
      </c>
      <c r="B3" s="1"/>
      <c r="C3" s="2">
        <f>5+4</f>
        <v>9</v>
      </c>
      <c r="D3" s="2">
        <f>0+0</f>
        <v>0</v>
      </c>
      <c r="E3" s="2">
        <f>0+4</f>
        <v>4</v>
      </c>
      <c r="F3" s="2">
        <f>2+1</f>
        <v>3</v>
      </c>
      <c r="G3" s="2">
        <v>0</v>
      </c>
      <c r="H3">
        <f t="shared" si="0"/>
        <v>16</v>
      </c>
      <c r="I3">
        <f t="shared" si="1"/>
        <v>16</v>
      </c>
      <c r="J3">
        <f t="shared" si="2"/>
        <v>0.4</v>
      </c>
      <c r="K3">
        <f t="shared" si="3"/>
        <v>16</v>
      </c>
      <c r="L3">
        <f t="shared" si="4"/>
        <v>0.5333333333333333</v>
      </c>
      <c r="M3">
        <f t="shared" si="5"/>
        <v>0.5333333333333333</v>
      </c>
      <c r="N3">
        <f t="shared" si="6"/>
        <v>0</v>
      </c>
    </row>
    <row r="4" spans="1:14" ht="15.75">
      <c r="A4" t="s">
        <v>11</v>
      </c>
      <c r="B4" s="1"/>
      <c r="C4" s="2">
        <f>5+5</f>
        <v>10</v>
      </c>
      <c r="D4" s="2">
        <f>5+5</f>
        <v>10</v>
      </c>
      <c r="E4" s="2">
        <f aca="true" t="shared" si="7" ref="E4:E6">4+5</f>
        <v>9</v>
      </c>
      <c r="F4" s="2">
        <f>5+4</f>
        <v>9</v>
      </c>
      <c r="G4" s="2">
        <v>0</v>
      </c>
      <c r="H4">
        <f t="shared" si="0"/>
        <v>38</v>
      </c>
      <c r="I4">
        <f t="shared" si="1"/>
        <v>38</v>
      </c>
      <c r="J4">
        <f t="shared" si="2"/>
        <v>0.95</v>
      </c>
      <c r="K4">
        <f t="shared" si="3"/>
        <v>29</v>
      </c>
      <c r="L4">
        <f t="shared" si="4"/>
        <v>0.9666666666666667</v>
      </c>
      <c r="M4">
        <f t="shared" si="5"/>
        <v>0.9666666666666667</v>
      </c>
      <c r="N4">
        <f t="shared" si="6"/>
        <v>0</v>
      </c>
    </row>
    <row r="5" spans="1:14" ht="15.75">
      <c r="A5" t="s">
        <v>12</v>
      </c>
      <c r="B5" s="1"/>
      <c r="C5" s="2">
        <f>5+4.5</f>
        <v>9.5</v>
      </c>
      <c r="D5" s="2">
        <f>1+0</f>
        <v>1</v>
      </c>
      <c r="E5" s="2">
        <f t="shared" si="7"/>
        <v>9</v>
      </c>
      <c r="F5" s="2">
        <f>3.5+2</f>
        <v>5.5</v>
      </c>
      <c r="G5" s="2">
        <v>0</v>
      </c>
      <c r="H5">
        <f t="shared" si="0"/>
        <v>25</v>
      </c>
      <c r="I5">
        <f t="shared" si="1"/>
        <v>25</v>
      </c>
      <c r="J5">
        <f t="shared" si="2"/>
        <v>0.625</v>
      </c>
      <c r="K5">
        <f t="shared" si="3"/>
        <v>24</v>
      </c>
      <c r="L5">
        <f t="shared" si="4"/>
        <v>0.8</v>
      </c>
      <c r="M5">
        <f t="shared" si="5"/>
        <v>0.8</v>
      </c>
      <c r="N5">
        <f t="shared" si="6"/>
        <v>0</v>
      </c>
    </row>
    <row r="6" spans="1:14" ht="15.75">
      <c r="A6" t="s">
        <v>13</v>
      </c>
      <c r="B6" s="1"/>
      <c r="C6" s="3">
        <f>5+2</f>
        <v>7</v>
      </c>
      <c r="D6" s="3">
        <f>2+3.5</f>
        <v>5.5</v>
      </c>
      <c r="E6" s="3">
        <f t="shared" si="7"/>
        <v>9</v>
      </c>
      <c r="F6" s="3">
        <f aca="true" t="shared" si="8" ref="F6:F7">5+5</f>
        <v>10</v>
      </c>
      <c r="G6" s="3">
        <v>0</v>
      </c>
      <c r="H6">
        <f t="shared" si="0"/>
        <v>31.5</v>
      </c>
      <c r="I6">
        <f t="shared" si="1"/>
        <v>31.5</v>
      </c>
      <c r="J6">
        <f t="shared" si="2"/>
        <v>0.7875</v>
      </c>
      <c r="K6">
        <f t="shared" si="3"/>
        <v>26</v>
      </c>
      <c r="L6">
        <f t="shared" si="4"/>
        <v>0.8666666666666667</v>
      </c>
      <c r="M6">
        <f t="shared" si="5"/>
        <v>0.8666666666666667</v>
      </c>
      <c r="N6">
        <f t="shared" si="6"/>
        <v>0</v>
      </c>
    </row>
    <row r="7" spans="1:15" ht="15.75">
      <c r="A7" t="s">
        <v>14</v>
      </c>
      <c r="B7" s="1"/>
      <c r="C7" s="2">
        <f>5+5</f>
        <v>10</v>
      </c>
      <c r="D7" s="2">
        <f>5+5</f>
        <v>10</v>
      </c>
      <c r="E7" s="2">
        <f>5+5</f>
        <v>10</v>
      </c>
      <c r="F7" s="2">
        <f t="shared" si="8"/>
        <v>10</v>
      </c>
      <c r="G7" s="2">
        <v>0</v>
      </c>
      <c r="H7">
        <f t="shared" si="0"/>
        <v>40</v>
      </c>
      <c r="I7">
        <f t="shared" si="1"/>
        <v>40</v>
      </c>
      <c r="J7">
        <f t="shared" si="2"/>
        <v>1</v>
      </c>
      <c r="K7">
        <f t="shared" si="3"/>
        <v>30</v>
      </c>
      <c r="L7">
        <f t="shared" si="4"/>
        <v>1</v>
      </c>
      <c r="M7">
        <f t="shared" si="5"/>
        <v>1</v>
      </c>
      <c r="N7">
        <f t="shared" si="6"/>
        <v>0</v>
      </c>
      <c r="O7">
        <v>3</v>
      </c>
    </row>
    <row r="8" spans="1:14" ht="15.75">
      <c r="A8" t="s">
        <v>15</v>
      </c>
      <c r="B8" s="1"/>
      <c r="C8" s="2">
        <f>5+2</f>
        <v>7</v>
      </c>
      <c r="D8" s="2">
        <f>1+1</f>
        <v>2</v>
      </c>
      <c r="E8" s="2">
        <v>0</v>
      </c>
      <c r="F8" s="2">
        <v>0</v>
      </c>
      <c r="G8" s="2">
        <v>0</v>
      </c>
      <c r="H8">
        <f t="shared" si="0"/>
        <v>9</v>
      </c>
      <c r="I8">
        <f t="shared" si="1"/>
        <v>9</v>
      </c>
      <c r="J8">
        <f t="shared" si="2"/>
        <v>0.225</v>
      </c>
      <c r="K8">
        <f t="shared" si="3"/>
        <v>9</v>
      </c>
      <c r="L8">
        <f t="shared" si="4"/>
        <v>0.3</v>
      </c>
      <c r="M8">
        <f t="shared" si="5"/>
        <v>0.3</v>
      </c>
      <c r="N8">
        <f t="shared" si="6"/>
        <v>0</v>
      </c>
    </row>
    <row r="9" spans="1:14" ht="15.75">
      <c r="A9" t="s">
        <v>16</v>
      </c>
      <c r="B9" s="1"/>
      <c r="C9" s="2">
        <f>5+1.5</f>
        <v>6.5</v>
      </c>
      <c r="D9" s="2">
        <f>0+0</f>
        <v>0</v>
      </c>
      <c r="E9" s="2">
        <f aca="true" t="shared" si="9" ref="E9:E11">3.5+5</f>
        <v>8.5</v>
      </c>
      <c r="F9" s="2">
        <f>1+3.5</f>
        <v>4.5</v>
      </c>
      <c r="G9" s="2">
        <v>0</v>
      </c>
      <c r="H9">
        <f t="shared" si="0"/>
        <v>19.5</v>
      </c>
      <c r="I9">
        <f t="shared" si="1"/>
        <v>19.5</v>
      </c>
      <c r="J9">
        <f t="shared" si="2"/>
        <v>0.4875</v>
      </c>
      <c r="K9">
        <f t="shared" si="3"/>
        <v>19.5</v>
      </c>
      <c r="L9">
        <f t="shared" si="4"/>
        <v>0.65</v>
      </c>
      <c r="M9">
        <f t="shared" si="5"/>
        <v>0.65</v>
      </c>
      <c r="N9">
        <f t="shared" si="6"/>
        <v>0</v>
      </c>
    </row>
    <row r="10" spans="1:14" ht="15.75">
      <c r="A10" t="s">
        <v>17</v>
      </c>
      <c r="B10" s="1"/>
      <c r="C10" s="3">
        <f>5+1</f>
        <v>6</v>
      </c>
      <c r="D10" s="3">
        <f>0+3</f>
        <v>3</v>
      </c>
      <c r="E10" s="3">
        <f t="shared" si="9"/>
        <v>8.5</v>
      </c>
      <c r="F10" s="3">
        <f>1+3</f>
        <v>4</v>
      </c>
      <c r="G10" s="3">
        <v>0</v>
      </c>
      <c r="H10">
        <f t="shared" si="0"/>
        <v>21.5</v>
      </c>
      <c r="I10">
        <f t="shared" si="1"/>
        <v>21.5</v>
      </c>
      <c r="J10">
        <f t="shared" si="2"/>
        <v>0.5375</v>
      </c>
      <c r="K10">
        <f t="shared" si="3"/>
        <v>18.5</v>
      </c>
      <c r="L10">
        <f t="shared" si="4"/>
        <v>0.6166666666666667</v>
      </c>
      <c r="M10">
        <f t="shared" si="5"/>
        <v>0.6166666666666667</v>
      </c>
      <c r="N10">
        <f t="shared" si="6"/>
        <v>0</v>
      </c>
    </row>
    <row r="11" spans="1:14" ht="15.75">
      <c r="A11" t="s">
        <v>18</v>
      </c>
      <c r="B11" s="1"/>
      <c r="C11" s="2">
        <f>5+2.5</f>
        <v>7.5</v>
      </c>
      <c r="D11" s="2">
        <f>3+4</f>
        <v>7</v>
      </c>
      <c r="E11" s="2">
        <f t="shared" si="9"/>
        <v>8.5</v>
      </c>
      <c r="F11" s="2">
        <f>3+3</f>
        <v>6</v>
      </c>
      <c r="G11" s="2">
        <v>0</v>
      </c>
      <c r="H11">
        <f t="shared" si="0"/>
        <v>29</v>
      </c>
      <c r="I11">
        <f t="shared" si="1"/>
        <v>29</v>
      </c>
      <c r="J11">
        <f t="shared" si="2"/>
        <v>0.725</v>
      </c>
      <c r="K11">
        <f t="shared" si="3"/>
        <v>23</v>
      </c>
      <c r="L11">
        <f t="shared" si="4"/>
        <v>0.7666666666666667</v>
      </c>
      <c r="M11">
        <f t="shared" si="5"/>
        <v>0.7666666666666667</v>
      </c>
      <c r="N11">
        <f t="shared" si="6"/>
        <v>0</v>
      </c>
    </row>
    <row r="12" spans="1:14" ht="15.75">
      <c r="A12" t="s">
        <v>19</v>
      </c>
      <c r="B12" s="1"/>
      <c r="C12" s="3">
        <f>5+3.5</f>
        <v>8.5</v>
      </c>
      <c r="D12" s="3">
        <f aca="true" t="shared" si="10" ref="D12:D14">5+5</f>
        <v>10</v>
      </c>
      <c r="E12" s="3">
        <f aca="true" t="shared" si="11" ref="E12:E13">5+5</f>
        <v>10</v>
      </c>
      <c r="F12" s="3">
        <f aca="true" t="shared" si="12" ref="F12:F13">5+5</f>
        <v>10</v>
      </c>
      <c r="G12" s="3">
        <v>0</v>
      </c>
      <c r="H12">
        <f t="shared" si="0"/>
        <v>38.5</v>
      </c>
      <c r="I12">
        <f t="shared" si="1"/>
        <v>38.5</v>
      </c>
      <c r="J12">
        <f t="shared" si="2"/>
        <v>0.9625</v>
      </c>
      <c r="K12">
        <f t="shared" si="3"/>
        <v>30</v>
      </c>
      <c r="L12">
        <f t="shared" si="4"/>
        <v>1</v>
      </c>
      <c r="M12">
        <f t="shared" si="5"/>
        <v>1</v>
      </c>
      <c r="N12">
        <f t="shared" si="6"/>
        <v>0</v>
      </c>
    </row>
    <row r="13" spans="1:14" ht="15.75">
      <c r="A13" t="s">
        <v>20</v>
      </c>
      <c r="B13" s="1"/>
      <c r="C13" s="2">
        <f aca="true" t="shared" si="13" ref="C13:C14">5+5</f>
        <v>10</v>
      </c>
      <c r="D13" s="2">
        <f t="shared" si="10"/>
        <v>10</v>
      </c>
      <c r="E13" s="2">
        <f t="shared" si="11"/>
        <v>10</v>
      </c>
      <c r="F13" s="2">
        <f t="shared" si="12"/>
        <v>10</v>
      </c>
      <c r="G13" s="2">
        <v>0</v>
      </c>
      <c r="H13">
        <f t="shared" si="0"/>
        <v>40</v>
      </c>
      <c r="I13">
        <f t="shared" si="1"/>
        <v>40</v>
      </c>
      <c r="J13">
        <f t="shared" si="2"/>
        <v>1</v>
      </c>
      <c r="K13">
        <f t="shared" si="3"/>
        <v>30</v>
      </c>
      <c r="L13">
        <f t="shared" si="4"/>
        <v>1</v>
      </c>
      <c r="M13">
        <f t="shared" si="5"/>
        <v>1</v>
      </c>
      <c r="N13">
        <f t="shared" si="6"/>
        <v>0</v>
      </c>
    </row>
    <row r="14" spans="1:15" ht="15.75">
      <c r="A14" t="s">
        <v>21</v>
      </c>
      <c r="C14" s="2">
        <f t="shared" si="13"/>
        <v>10</v>
      </c>
      <c r="D14" s="2">
        <f t="shared" si="10"/>
        <v>10</v>
      </c>
      <c r="E14" s="2">
        <f>4+0</f>
        <v>4</v>
      </c>
      <c r="F14" s="2">
        <f>4.5+5</f>
        <v>9.5</v>
      </c>
      <c r="G14" s="2">
        <v>0</v>
      </c>
      <c r="H14">
        <f t="shared" si="0"/>
        <v>33.5</v>
      </c>
      <c r="I14">
        <f t="shared" si="1"/>
        <v>33.5</v>
      </c>
      <c r="J14">
        <f t="shared" si="2"/>
        <v>0.8375</v>
      </c>
      <c r="K14">
        <f t="shared" si="3"/>
        <v>29.5</v>
      </c>
      <c r="L14">
        <f t="shared" si="4"/>
        <v>0.9833333333333333</v>
      </c>
      <c r="M14">
        <f t="shared" si="5"/>
        <v>0.9833333333333333</v>
      </c>
      <c r="N14">
        <f t="shared" si="6"/>
        <v>0</v>
      </c>
      <c r="O14">
        <v>1</v>
      </c>
    </row>
    <row r="15" spans="1:14" ht="15.75">
      <c r="A15" t="s">
        <v>22</v>
      </c>
      <c r="C15">
        <f>5+2</f>
        <v>7</v>
      </c>
      <c r="D15">
        <f>0+3</f>
        <v>3</v>
      </c>
      <c r="E15">
        <v>0</v>
      </c>
      <c r="F15">
        <v>0</v>
      </c>
      <c r="G15">
        <v>0</v>
      </c>
      <c r="H15">
        <f t="shared" si="0"/>
        <v>10</v>
      </c>
      <c r="I15">
        <f t="shared" si="1"/>
        <v>10</v>
      </c>
      <c r="J15">
        <f t="shared" si="2"/>
        <v>0.25</v>
      </c>
      <c r="K15">
        <f t="shared" si="3"/>
        <v>10</v>
      </c>
      <c r="L15">
        <f t="shared" si="4"/>
        <v>0.3333333333333333</v>
      </c>
      <c r="M15">
        <f t="shared" si="5"/>
        <v>0.3333333333333333</v>
      </c>
      <c r="N15">
        <f t="shared" si="6"/>
        <v>0</v>
      </c>
    </row>
    <row r="16" spans="1:14" ht="15.75">
      <c r="A16" t="s">
        <v>23</v>
      </c>
      <c r="C16">
        <f>5+5</f>
        <v>10</v>
      </c>
      <c r="D16">
        <f>1.5+5</f>
        <v>6.5</v>
      </c>
      <c r="E16">
        <f>3.5+1</f>
        <v>4.5</v>
      </c>
      <c r="F16">
        <f>4.5+3</f>
        <v>7.5</v>
      </c>
      <c r="G16">
        <v>0</v>
      </c>
      <c r="H16">
        <f t="shared" si="0"/>
        <v>28.5</v>
      </c>
      <c r="I16">
        <f t="shared" si="1"/>
        <v>28.5</v>
      </c>
      <c r="J16">
        <f t="shared" si="2"/>
        <v>0.7125</v>
      </c>
      <c r="K16">
        <f t="shared" si="3"/>
        <v>24</v>
      </c>
      <c r="L16">
        <f t="shared" si="4"/>
        <v>0.8</v>
      </c>
      <c r="M16">
        <f t="shared" si="5"/>
        <v>0.8</v>
      </c>
      <c r="N16">
        <f t="shared" si="6"/>
        <v>0</v>
      </c>
    </row>
    <row r="17" spans="1:15" ht="15.75">
      <c r="A17" t="s">
        <v>24</v>
      </c>
      <c r="C17">
        <f>5+1</f>
        <v>6</v>
      </c>
      <c r="D17">
        <f>2+1</f>
        <v>3</v>
      </c>
      <c r="E17">
        <f>4+1</f>
        <v>5</v>
      </c>
      <c r="F17">
        <v>0</v>
      </c>
      <c r="G17">
        <v>0</v>
      </c>
      <c r="H17">
        <f t="shared" si="0"/>
        <v>14</v>
      </c>
      <c r="I17">
        <f t="shared" si="1"/>
        <v>14</v>
      </c>
      <c r="J17">
        <f t="shared" si="2"/>
        <v>0.35</v>
      </c>
      <c r="K17">
        <f t="shared" si="3"/>
        <v>14</v>
      </c>
      <c r="L17">
        <f t="shared" si="4"/>
        <v>0.4666666666666667</v>
      </c>
      <c r="M17">
        <f t="shared" si="5"/>
        <v>0.4666666666666667</v>
      </c>
      <c r="N17">
        <f t="shared" si="6"/>
        <v>0</v>
      </c>
      <c r="O17">
        <v>2.3</v>
      </c>
    </row>
    <row r="18" spans="1:14" ht="15.75">
      <c r="A18" t="s">
        <v>25</v>
      </c>
      <c r="C18">
        <f>3.5+2.5</f>
        <v>6</v>
      </c>
      <c r="D18">
        <f>1+0</f>
        <v>1</v>
      </c>
      <c r="E18">
        <f>4.5+1</f>
        <v>5.5</v>
      </c>
      <c r="F18">
        <f>3+1</f>
        <v>4</v>
      </c>
      <c r="G18">
        <v>0</v>
      </c>
      <c r="H18">
        <f t="shared" si="0"/>
        <v>16.5</v>
      </c>
      <c r="I18">
        <f t="shared" si="1"/>
        <v>16.5</v>
      </c>
      <c r="J18">
        <f t="shared" si="2"/>
        <v>0.4125</v>
      </c>
      <c r="K18">
        <f t="shared" si="3"/>
        <v>15.5</v>
      </c>
      <c r="L18">
        <f t="shared" si="4"/>
        <v>0.5166666666666667</v>
      </c>
      <c r="M18">
        <f t="shared" si="5"/>
        <v>0.5166666666666667</v>
      </c>
      <c r="N18">
        <f t="shared" si="6"/>
        <v>0</v>
      </c>
    </row>
    <row r="19" spans="1:14" ht="15.75">
      <c r="A19" t="s">
        <v>26</v>
      </c>
      <c r="C19">
        <f>4+5</f>
        <v>9</v>
      </c>
      <c r="D19">
        <f>2+1</f>
        <v>3</v>
      </c>
      <c r="E19">
        <f>4+5</f>
        <v>9</v>
      </c>
      <c r="F19">
        <f>5+5</f>
        <v>10</v>
      </c>
      <c r="G19">
        <v>0</v>
      </c>
      <c r="H19">
        <f t="shared" si="0"/>
        <v>31</v>
      </c>
      <c r="I19">
        <f t="shared" si="1"/>
        <v>31</v>
      </c>
      <c r="J19">
        <f t="shared" si="2"/>
        <v>0.775</v>
      </c>
      <c r="K19">
        <f t="shared" si="3"/>
        <v>28</v>
      </c>
      <c r="L19">
        <f t="shared" si="4"/>
        <v>0.9333333333333333</v>
      </c>
      <c r="M19">
        <f t="shared" si="5"/>
        <v>0.9333333333333333</v>
      </c>
      <c r="N19">
        <f t="shared" si="6"/>
        <v>0</v>
      </c>
    </row>
    <row r="22" spans="1:13" ht="15.75">
      <c r="A22" t="s">
        <v>27</v>
      </c>
      <c r="C22">
        <f>SUM(C2:C19)/COUNTIF($H2:$H19,"&gt;0")</f>
        <v>8.11111111111111</v>
      </c>
      <c r="D22">
        <f>SUM(D2:D19)/COUNTIF($H2:$H19,"&gt;0")</f>
        <v>5.027777777777778</v>
      </c>
      <c r="E22">
        <f>SUM(E2:E19)/COUNTIF($H2:$H13,"&gt;0")</f>
        <v>10.25</v>
      </c>
      <c r="F22">
        <f>SUM(F2:F19)/COUNTIF($H2:$H19,"&gt;0")</f>
        <v>5.833333333333333</v>
      </c>
      <c r="G22">
        <f>SUM(G2:G19)/COUNTIF($H2:$H19,"&gt;0")</f>
        <v>0</v>
      </c>
      <c r="H22">
        <f>SUM(H2:H19)/COUNTIF($H2:$H19,"&gt;0")</f>
        <v>25.805555555555557</v>
      </c>
      <c r="I22">
        <f>SUM(I2:I19)/COUNTIF($H2:$H19,"&gt;0")</f>
        <v>25.805555555555557</v>
      </c>
      <c r="J22">
        <f>SUM(J2:J19)/COUNTIF($H2:$H19,"&gt;0")</f>
        <v>0.6451388888888888</v>
      </c>
      <c r="K22">
        <f>SUM(K2:K19)/COUNTIF($H2:$H19,"&gt;0")</f>
        <v>22.055555555555557</v>
      </c>
      <c r="L22">
        <f>SUM(L2:L19)/COUNTIF($H2:$H19,"&gt;0")</f>
        <v>0.7351851851851853</v>
      </c>
      <c r="M22">
        <f>SUM(M2:M19)/COUNTIF($H2:$H19,"&gt;0")</f>
        <v>0.7351851851851853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2017-10-23T08:06:29Z</cp:lastPrinted>
  <dcterms:created xsi:type="dcterms:W3CDTF">2014-09-17T14:54:37Z</dcterms:created>
  <dcterms:modified xsi:type="dcterms:W3CDTF">2018-12-19T18:36:24Z</dcterms:modified>
  <cp:category/>
  <cp:version/>
  <cp:contentType/>
  <cp:contentStatus/>
  <cp:revision>131</cp:revision>
</cp:coreProperties>
</file>